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Users\JMartiR\Documents\MAPAS DE RIESGOS Y PLAN DE ACCIÓN 4 TRIMESTRE\"/>
    </mc:Choice>
  </mc:AlternateContent>
  <xr:revisionPtr revIDLastSave="0" documentId="8_{2F02C13A-BE09-4D6B-A32C-DB2DADE0E701}" xr6:coauthVersionLast="36" xr6:coauthVersionMax="36" xr10:uidLastSave="{00000000-0000-0000-0000-000000000000}"/>
  <bookViews>
    <workbookView xWindow="0" yWindow="0" windowWidth="28800" windowHeight="11805" activeTab="3" xr2:uid="{00000000-000D-0000-FFFF-FFFF00000000}"/>
  </bookViews>
  <sheets>
    <sheet name="Presupuesto Ejecutado" sheetId="1" r:id="rId1"/>
    <sheet name="sedes adecuadas" sheetId="3" r:id="rId2"/>
    <sheet name="usuarios" sheetId="4" r:id="rId3"/>
    <sheet name="Gestión Residuo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5" l="1"/>
  <c r="D8" i="5"/>
  <c r="E9" i="5"/>
  <c r="E8" i="5"/>
  <c r="E7" i="5"/>
  <c r="E7" i="4"/>
  <c r="E9" i="4"/>
  <c r="E8" i="4"/>
  <c r="C10" i="4"/>
  <c r="E9" i="3"/>
  <c r="E8" i="3"/>
  <c r="C10" i="3"/>
  <c r="E11" i="1"/>
  <c r="B10" i="1"/>
  <c r="E10" i="1"/>
  <c r="C10" i="1"/>
  <c r="D10" i="1"/>
  <c r="D9" i="1"/>
  <c r="C11" i="1" l="1"/>
  <c r="C12" i="1" s="1"/>
  <c r="A13" i="3"/>
  <c r="C10" i="5"/>
  <c r="B10" i="5"/>
  <c r="D8" i="3"/>
  <c r="B10" i="3"/>
  <c r="D9" i="3" s="1"/>
  <c r="D7" i="3" l="1"/>
  <c r="D11" i="1"/>
  <c r="D7" i="5"/>
  <c r="B10" i="4"/>
  <c r="D7" i="4" s="1"/>
  <c r="D10" i="3"/>
  <c r="D10" i="5" l="1"/>
  <c r="D9" i="4"/>
  <c r="D8" i="4"/>
  <c r="D10" i="4" l="1"/>
  <c r="A13" i="5" l="1"/>
  <c r="A13" i="4"/>
  <c r="E7" i="3"/>
</calcChain>
</file>

<file path=xl/sharedStrings.xml><?xml version="1.0" encoding="utf-8"?>
<sst xmlns="http://schemas.openxmlformats.org/spreadsheetml/2006/main" count="77" uniqueCount="38">
  <si>
    <t>Periodo</t>
  </si>
  <si>
    <t>No. Sedes proyectadas</t>
  </si>
  <si>
    <t>No. Sedes adecuadas</t>
  </si>
  <si>
    <t>Meta Propuesta</t>
  </si>
  <si>
    <t>% Meta alcanzada</t>
  </si>
  <si>
    <t>Analisis Primer Trimestre</t>
  </si>
  <si>
    <t xml:space="preserve">Primer  Trimestre </t>
  </si>
  <si>
    <t xml:space="preserve">Segundo Trimestre </t>
  </si>
  <si>
    <t xml:space="preserve">Tercer Trimestre </t>
  </si>
  <si>
    <t xml:space="preserve">Cuarto Trimestre </t>
  </si>
  <si>
    <t>Analisis Segundo Trimestre</t>
  </si>
  <si>
    <t>Analisis Tercer Trimestre</t>
  </si>
  <si>
    <t>AnalisisCuarto Trimestre</t>
  </si>
  <si>
    <t>Analisis Cuarto Trimestre</t>
  </si>
  <si>
    <t>COMPROMISO DE RECURSOS PRESUPUESTALES DE INFRAESTRUCTURA</t>
  </si>
  <si>
    <t>(RECURSOS COMPROMETIDOS/RECURSOS ASIGNADOS POAI)X100</t>
  </si>
  <si>
    <t>Total recursos comprometidos mantenimiento</t>
  </si>
  <si>
    <t>Total recursos asignados</t>
  </si>
  <si>
    <t>Metros Cuadrados de Mejoramiento de Sedes Judiciales.</t>
  </si>
  <si>
    <t>(Metros Cuadrados de Mejoramiento de Sedes Judiciales/ Metros Cuadrados de Mejoramiento de Sedes Judiciales.proyectados) * 100</t>
  </si>
  <si>
    <t>(Suma de usuarios beneficiados / Total de usuarios proyectados) * 100.</t>
  </si>
  <si>
    <t>Usuarios beneficiados</t>
  </si>
  <si>
    <t>No. Usuarios proyectados</t>
  </si>
  <si>
    <t>No. Usuarios beneficiados</t>
  </si>
  <si>
    <t>Gestión adecuada de los Residuos de Construcción y Demolición - RCD de las obras</t>
  </si>
  <si>
    <t>(Volumen (m3) RCD gestionados (con base en normatividad vigente)* / 
Volumen (m3) RCD generados por las obras) * 100</t>
  </si>
  <si>
    <t>Volumen (m3) RCD gestionados</t>
  </si>
  <si>
    <t>Volumen (m3) RCD generados por las obras</t>
  </si>
  <si>
    <t>1-2024</t>
  </si>
  <si>
    <t>2-2024</t>
  </si>
  <si>
    <t>3-2024</t>
  </si>
  <si>
    <t>4-2024</t>
  </si>
  <si>
    <t>Total</t>
  </si>
  <si>
    <t>Durante el primer trimestre de 2024 se recibieron los recursos asignados para infraestructura y los proyectos asignados al rubro de inversión se encuentran en etapa de planeación y estructuración. Teniendo en cuenta que para este año se exige implementar pliegos tipo los cuales se encuentran en ajustes por parte del Nivel Central</t>
  </si>
  <si>
    <t xml:space="preserve">Durante el segundo trimestre de 2024 se recibieron los recursos asignados para infraestructura y los proyectos asignados al rubro de inversión se encuentra en ajuste de la estructuración ante el Secop. </t>
  </si>
  <si>
    <t>Se adjudican los contratos de obra e interventoría para Adecuaciones Y Mantenimientos Palacio Villavicencio y Realizar Las Reparaciones Locativas Y De Mejoramiento Bajo La Modalidad De Monto Agotable En Las Sedes A Cargo De La Dirección Seccional Villavicencio De La Rama Judicial</t>
  </si>
  <si>
    <t xml:space="preserve">Ejecución de los contratos de obra e interventoría para Adecuaciones Y Mantenimientos Palacio Villavicencio y Realizar Las Reparaciones Locativas Y De Mejoramiento Bajo La Modalidad De Monto Agotable En Las Sedes A Cargo De La Dirección Seccional Villavicencio De La Rama Judicial. Por no previstos surgidos en obra se realizan adiciones a los contratos para cumplir el objeto contractual. </t>
  </si>
  <si>
    <t xml:space="preserve">Ejecución de los contratos de obra e interventoría para Adecuaciones Y Mantenimientos Palacio Villavicencio y Realizar Las Reparaciones Locativas Y De Mejoramiento Bajo La Modalidad De Monto Agotable En Las Sedes A Cargo De La Dirección Seccional Villavicencio De La Rama Judicial (San José del Guaviare, Puerto Rico, Granada, Acacias, Calvario, Yari)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</si>
</sst>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_-&quot;$&quot;* #,##0_-;\-&quot;$&quot;* #,##0_-;_-&quot;$&quot;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0" fontId="7" fillId="0" borderId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  <xf numFmtId="42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vertical="center"/>
    </xf>
    <xf numFmtId="9" fontId="2" fillId="0" borderId="4" xfId="3" applyFont="1" applyBorder="1" applyAlignment="1">
      <alignment vertical="center"/>
    </xf>
    <xf numFmtId="10" fontId="2" fillId="0" borderId="4" xfId="3" applyNumberFormat="1" applyFont="1" applyBorder="1" applyAlignment="1">
      <alignment vertical="center"/>
    </xf>
    <xf numFmtId="165" fontId="2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3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65" fontId="2" fillId="0" borderId="0" xfId="0" applyNumberFormat="1" applyFont="1" applyAlignment="1">
      <alignment vertical="center"/>
    </xf>
    <xf numFmtId="17" fontId="4" fillId="0" borderId="4" xfId="0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3" applyNumberFormat="1" applyFont="1" applyBorder="1" applyAlignment="1">
      <alignment vertical="center"/>
    </xf>
    <xf numFmtId="10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9" fontId="2" fillId="0" borderId="0" xfId="3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5" fontId="4" fillId="3" borderId="6" xfId="1" applyNumberFormat="1" applyFont="1" applyFill="1" applyBorder="1" applyAlignment="1">
      <alignment horizontal="right" vertical="center"/>
    </xf>
    <xf numFmtId="165" fontId="4" fillId="3" borderId="7" xfId="1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17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" fontId="4" fillId="3" borderId="6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9" fontId="2" fillId="0" borderId="4" xfId="3" applyFont="1" applyBorder="1" applyAlignment="1">
      <alignment horizontal="center" vertical="center"/>
    </xf>
    <xf numFmtId="0" fontId="2" fillId="0" borderId="4" xfId="3" applyNumberFormat="1" applyFont="1" applyBorder="1" applyAlignment="1">
      <alignment horizontal="center" vertical="center"/>
    </xf>
    <xf numFmtId="10" fontId="2" fillId="0" borderId="4" xfId="3" applyNumberFormat="1" applyFont="1" applyBorder="1" applyAlignment="1">
      <alignment horizontal="center" vertical="center"/>
    </xf>
    <xf numFmtId="10" fontId="2" fillId="0" borderId="5" xfId="3" applyNumberFormat="1" applyFont="1" applyBorder="1" applyAlignment="1">
      <alignment horizontal="center" vertical="center"/>
    </xf>
    <xf numFmtId="10" fontId="4" fillId="3" borderId="7" xfId="3" applyNumberFormat="1" applyFont="1" applyFill="1" applyBorder="1" applyAlignment="1">
      <alignment vertical="center"/>
    </xf>
    <xf numFmtId="10" fontId="2" fillId="0" borderId="5" xfId="3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9" fontId="0" fillId="0" borderId="0" xfId="3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7">
    <cellStyle name="Millares" xfId="1" builtinId="3"/>
    <cellStyle name="Millares [0] 2" xfId="6" xr:uid="{00000000-0005-0000-0000-000000000000}"/>
    <cellStyle name="Millares [0] 3" xfId="10" xr:uid="{00000000-0005-0000-0000-000030000000}"/>
    <cellStyle name="Millares 2" xfId="11" xr:uid="{00000000-0005-0000-0000-00002F000000}"/>
    <cellStyle name="Millares 3" xfId="12" xr:uid="{1EAF8063-B20A-4CD4-9035-165C7C989782}"/>
    <cellStyle name="Moneda" xfId="2" builtinId="4"/>
    <cellStyle name="Moneda [0] 2" xfId="8" xr:uid="{00000000-0005-0000-0000-000002000000}"/>
    <cellStyle name="Moneda [0] 2 2" xfId="16" xr:uid="{069BDE63-3CB8-4047-BA37-5410B7E2C205}"/>
    <cellStyle name="Moneda [0] 3" xfId="4" xr:uid="{00000000-0005-0000-0000-000032000000}"/>
    <cellStyle name="Moneda 196" xfId="13" xr:uid="{370531BB-EDED-485A-AD8B-F76FD86FC3B0}"/>
    <cellStyle name="Moneda 196 2" xfId="14" xr:uid="{D67AB205-DA8E-4541-A738-4E41E09287F4}"/>
    <cellStyle name="Normal" xfId="0" builtinId="0"/>
    <cellStyle name="Normal 2" xfId="5" xr:uid="{00000000-0005-0000-0000-000004000000}"/>
    <cellStyle name="Normal 2 2" xfId="15" xr:uid="{B90F095C-D553-4BB6-A6D6-4310ABF4291E}"/>
    <cellStyle name="Normal 3" xfId="7" xr:uid="{00000000-0005-0000-0000-000005000000}"/>
    <cellStyle name="Porcentaje" xfId="3" builtinId="5"/>
    <cellStyle name="Porcentaje 2" xfId="9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'Presupuesto Ejecutado'!$A$8</c:f>
              <c:strCache>
                <c:ptCount val="1"/>
                <c:pt idx="0">
                  <c:v>1-2024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Ejecutado'!$B$8:$C$8</c:f>
              <c:numCache>
                <c:formatCode>_-* #,##0_-;\-* #,##0_-;_-* "-"??_-;_-@_-</c:formatCode>
                <c:ptCount val="2"/>
                <c:pt idx="0">
                  <c:v>5368799819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92-4D3B-BA3E-A359EC75BD89}"/>
            </c:ext>
          </c:extLst>
        </c:ser>
        <c:ser>
          <c:idx val="1"/>
          <c:order val="1"/>
          <c:tx>
            <c:strRef>
              <c:f>'Presupuesto Ejecutado'!$A$9:$A$11</c:f>
              <c:strCache>
                <c:ptCount val="1"/>
                <c:pt idx="0">
                  <c:v>2-2024 3-2024 4-2024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Ejecutado'!$B$9:$C$9</c:f>
              <c:numCache>
                <c:formatCode>_-* #,##0_-;\-* #,##0_-;_-* "-"??_-;_-@_-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92-4D3B-BA3E-A359EC75BD89}"/>
            </c:ext>
          </c:extLst>
        </c:ser>
        <c:ser>
          <c:idx val="2"/>
          <c:order val="2"/>
          <c:tx>
            <c:strRef>
              <c:f>'Presupuesto Ejecutado'!$A$10</c:f>
              <c:strCache>
                <c:ptCount val="1"/>
                <c:pt idx="0">
                  <c:v>3-2024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Ejecutado'!$B$10:$C$10</c:f>
              <c:numCache>
                <c:formatCode>_-* #,##0_-;\-* #,##0_-;_-* "-"??_-;_-@_-</c:formatCode>
                <c:ptCount val="2"/>
                <c:pt idx="0">
                  <c:v>4845330425</c:v>
                </c:pt>
                <c:pt idx="1">
                  <c:v>4845330425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92-4D3B-BA3E-A359EC75BD89}"/>
            </c:ext>
          </c:extLst>
        </c:ser>
        <c:ser>
          <c:idx val="3"/>
          <c:order val="3"/>
          <c:tx>
            <c:strRef>
              <c:f>'Presupuesto Ejecutado'!$A$11</c:f>
              <c:strCache>
                <c:ptCount val="1"/>
                <c:pt idx="0">
                  <c:v>4-2024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'Presupuesto Ejecutado'!$B$7:$C$7</c:f>
              <c:strCache>
                <c:ptCount val="2"/>
                <c:pt idx="0">
                  <c:v>Total recursos asignados</c:v>
                </c:pt>
                <c:pt idx="1">
                  <c:v>Total recursos comprometidos mantenimiento</c:v>
                </c:pt>
              </c:strCache>
            </c:strRef>
          </c:cat>
          <c:val>
            <c:numRef>
              <c:f>'Presupuesto Ejecutado'!$B$11:$C$11</c:f>
              <c:numCache>
                <c:formatCode>_-* #,##0_-;\-* #,##0_-;_-* "-"??_-;_-@_-</c:formatCode>
                <c:ptCount val="2"/>
                <c:pt idx="0">
                  <c:v>523469934</c:v>
                </c:pt>
                <c:pt idx="1">
                  <c:v>523469394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92-4D3B-BA3E-A359EC75B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481423"/>
        <c:axId val="592530527"/>
      </c:barChart>
      <c:catAx>
        <c:axId val="43648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0527"/>
        <c:crosses val="autoZero"/>
        <c:auto val="1"/>
        <c:lblAlgn val="ctr"/>
        <c:lblOffset val="100"/>
        <c:noMultiLvlLbl val="0"/>
      </c:catAx>
      <c:valAx>
        <c:axId val="59253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48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205611331982322"/>
          <c:y val="0.86578977627796516"/>
          <c:w val="0.4725542432195975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'sedes adecuadas'!$B$5</c:f>
              <c:strCache>
                <c:ptCount val="1"/>
                <c:pt idx="0">
                  <c:v>No. Sedes proyectadas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adecuadas'!$B$6:$B$9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A-4521-BEEA-08A842EB30A0}"/>
            </c:ext>
          </c:extLst>
        </c:ser>
        <c:ser>
          <c:idx val="1"/>
          <c:order val="1"/>
          <c:tx>
            <c:strRef>
              <c:f>'sedes adecuadas'!$C$5</c:f>
              <c:strCache>
                <c:ptCount val="1"/>
                <c:pt idx="0">
                  <c:v>No. Sedes adecuadas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adecuadas'!$C$6:$C$9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FA-4521-BEEA-08A842EB30A0}"/>
            </c:ext>
          </c:extLst>
        </c:ser>
        <c:ser>
          <c:idx val="2"/>
          <c:order val="2"/>
          <c:tx>
            <c:strRef>
              <c:f>'sedes adecuadas'!$D$5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'sedes adecuadas'!$A$6:$A$9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'sedes adecuadas'!$D$6:$D$9</c:f>
              <c:numCache>
                <c:formatCode>0.00%</c:formatCode>
                <c:ptCount val="4"/>
                <c:pt idx="0" formatCode="0%">
                  <c:v>0</c:v>
                </c:pt>
                <c:pt idx="1">
                  <c:v>9.0909090909090912E-2</c:v>
                </c:pt>
                <c:pt idx="2">
                  <c:v>0.54545454545454541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FA-4521-BEEA-08A842EB3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usuarios!$B$5</c:f>
              <c:strCache>
                <c:ptCount val="1"/>
                <c:pt idx="0">
                  <c:v>No. Usuarios proyectados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usuarios!$B$6:$B$9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900</c:v>
                </c:pt>
                <c:pt idx="3" formatCode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D-4E12-B519-E0BA131ACBB1}"/>
            </c:ext>
          </c:extLst>
        </c:ser>
        <c:ser>
          <c:idx val="1"/>
          <c:order val="1"/>
          <c:tx>
            <c:strRef>
              <c:f>usuarios!$C$5</c:f>
              <c:strCache>
                <c:ptCount val="1"/>
                <c:pt idx="0">
                  <c:v>No. Usuarios beneficiados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usuarios!$C$6:$C$9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500</c:v>
                </c:pt>
                <c:pt idx="3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D-4E12-B519-E0BA131ACBB1}"/>
            </c:ext>
          </c:extLst>
        </c:ser>
        <c:ser>
          <c:idx val="2"/>
          <c:order val="2"/>
          <c:tx>
            <c:strRef>
              <c:f>usuarios!$D$5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usuarios!$A$6:$A$9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usuarios!$D$6:$D$9</c:f>
              <c:numCache>
                <c:formatCode>0.00%</c:formatCode>
                <c:ptCount val="4"/>
                <c:pt idx="0" formatCode="0%">
                  <c:v>0</c:v>
                </c:pt>
                <c:pt idx="1">
                  <c:v>0</c:v>
                </c:pt>
                <c:pt idx="2">
                  <c:v>0.81818181818181823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D-4E12-B519-E0BA131AC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'Gestión Residuos'!$B$5</c:f>
              <c:strCache>
                <c:ptCount val="1"/>
                <c:pt idx="0">
                  <c:v>Volumen (m3) RCD gestionados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Residuos'!$B$6:$B$9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 formatCode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1-47FD-8FF0-36CAF136C45C}"/>
            </c:ext>
          </c:extLst>
        </c:ser>
        <c:ser>
          <c:idx val="1"/>
          <c:order val="1"/>
          <c:tx>
            <c:strRef>
              <c:f>'Gestión Residuos'!$C$5</c:f>
              <c:strCache>
                <c:ptCount val="1"/>
                <c:pt idx="0">
                  <c:v>Volumen (m3) RCD generados por las obras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Residuos'!$C$6:$C$9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1-47FD-8FF0-36CAF136C45C}"/>
            </c:ext>
          </c:extLst>
        </c:ser>
        <c:ser>
          <c:idx val="2"/>
          <c:order val="2"/>
          <c:tx>
            <c:strRef>
              <c:f>'Gestión Residuos'!$D$5</c:f>
              <c:strCache>
                <c:ptCount val="1"/>
                <c:pt idx="0">
                  <c:v>Meta Propuesta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'Gestión Residuos'!$A$6:$A$9</c:f>
              <c:strCache>
                <c:ptCount val="4"/>
                <c:pt idx="0">
                  <c:v>Primer  Trimestre </c:v>
                </c:pt>
                <c:pt idx="1">
                  <c:v>Segundo Trimestre </c:v>
                </c:pt>
                <c:pt idx="2">
                  <c:v>Tercer Trimestre </c:v>
                </c:pt>
                <c:pt idx="3">
                  <c:v>Cuarto Trimestre </c:v>
                </c:pt>
              </c:strCache>
            </c:strRef>
          </c:cat>
          <c:val>
            <c:numRef>
              <c:f>'Gestión Residuos'!$D$6:$D$9</c:f>
              <c:numCache>
                <c:formatCode>0.00%</c:formatCode>
                <c:ptCount val="4"/>
                <c:pt idx="0" formatCode="0%">
                  <c:v>0</c:v>
                </c:pt>
                <c:pt idx="1">
                  <c:v>0</c:v>
                </c:pt>
                <c:pt idx="2">
                  <c:v>0.26666666666666666</c:v>
                </c:pt>
                <c:pt idx="3">
                  <c:v>0.73333333333333328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1-47FD-8FF0-36CAF136C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1597487"/>
        <c:axId val="592531359"/>
        <c:axId val="0"/>
      </c:bar3DChart>
      <c:catAx>
        <c:axId val="59159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2531359"/>
        <c:crosses val="autoZero"/>
        <c:auto val="1"/>
        <c:lblAlgn val="ctr"/>
        <c:lblOffset val="100"/>
        <c:noMultiLvlLbl val="0"/>
      </c:catAx>
      <c:valAx>
        <c:axId val="59253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159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171450</xdr:rowOff>
        </xdr:from>
        <xdr:to>
          <xdr:col>0</xdr:col>
          <xdr:colOff>914400</xdr:colOff>
          <xdr:row>4</xdr:row>
          <xdr:rowOff>19050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171450</xdr:rowOff>
        </xdr:from>
        <xdr:to>
          <xdr:col>1</xdr:col>
          <xdr:colOff>923925</xdr:colOff>
          <xdr:row>4</xdr:row>
          <xdr:rowOff>19050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171450</xdr:rowOff>
        </xdr:from>
        <xdr:to>
          <xdr:col>1</xdr:col>
          <xdr:colOff>923925</xdr:colOff>
          <xdr:row>4</xdr:row>
          <xdr:rowOff>19050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171450</xdr:rowOff>
        </xdr:from>
        <xdr:to>
          <xdr:col>1</xdr:col>
          <xdr:colOff>923925</xdr:colOff>
          <xdr:row>4</xdr:row>
          <xdr:rowOff>19050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414337</xdr:colOff>
      <xdr:row>0</xdr:row>
      <xdr:rowOff>180975</xdr:rowOff>
    </xdr:from>
    <xdr:to>
      <xdr:col>11</xdr:col>
      <xdr:colOff>414337</xdr:colOff>
      <xdr:row>16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376237</xdr:colOff>
      <xdr:row>2</xdr:row>
      <xdr:rowOff>323850</xdr:rowOff>
    </xdr:from>
    <xdr:to>
      <xdr:col>13</xdr:col>
      <xdr:colOff>338137</xdr:colOff>
      <xdr:row>12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B0F0"/>
  </sheetPr>
  <dimension ref="A1:Q24"/>
  <sheetViews>
    <sheetView workbookViewId="0">
      <selection activeCell="E15" sqref="E15"/>
    </sheetView>
  </sheetViews>
  <sheetFormatPr baseColWidth="10" defaultColWidth="11.42578125" defaultRowHeight="14.25" x14ac:dyDescent="0.25"/>
  <cols>
    <col min="1" max="1" width="22.28515625" style="1" customWidth="1"/>
    <col min="2" max="2" width="19" style="1" customWidth="1"/>
    <col min="3" max="3" width="18.42578125" style="10" customWidth="1"/>
    <col min="4" max="4" width="19.5703125" style="10" bestFit="1" customWidth="1"/>
    <col min="5" max="5" width="16.85546875" style="1" bestFit="1" customWidth="1"/>
    <col min="6" max="6" width="15.5703125" style="1" bestFit="1" customWidth="1"/>
    <col min="7" max="10" width="11.42578125" style="1"/>
    <col min="11" max="11" width="15.5703125" style="1" bestFit="1" customWidth="1"/>
    <col min="12" max="16" width="11.42578125" style="1"/>
    <col min="17" max="17" width="15.5703125" style="1" bestFit="1" customWidth="1"/>
    <col min="18" max="16384" width="11.42578125" style="1"/>
  </cols>
  <sheetData>
    <row r="1" spans="1:17" x14ac:dyDescent="0.25">
      <c r="B1" s="39"/>
      <c r="C1" s="39"/>
      <c r="D1" s="39"/>
    </row>
    <row r="2" spans="1:17" ht="15" x14ac:dyDescent="0.25">
      <c r="A2" s="44" t="s">
        <v>14</v>
      </c>
      <c r="B2" s="44"/>
      <c r="C2" s="44"/>
      <c r="D2" s="44"/>
      <c r="E2" s="44"/>
    </row>
    <row r="3" spans="1:17" ht="15" x14ac:dyDescent="0.25">
      <c r="A3" s="44" t="s">
        <v>15</v>
      </c>
      <c r="B3" s="44"/>
      <c r="C3" s="44"/>
      <c r="D3" s="44"/>
      <c r="E3" s="44"/>
    </row>
    <row r="4" spans="1:17" ht="15" x14ac:dyDescent="0.25">
      <c r="A4" s="43"/>
      <c r="B4" s="43"/>
      <c r="C4" s="43"/>
      <c r="D4" s="43"/>
      <c r="E4" s="43"/>
      <c r="F4" s="2"/>
      <c r="G4" s="2"/>
      <c r="H4" s="2"/>
    </row>
    <row r="7" spans="1:17" ht="45" x14ac:dyDescent="0.25">
      <c r="A7" s="25" t="s">
        <v>0</v>
      </c>
      <c r="B7" s="25" t="s">
        <v>17</v>
      </c>
      <c r="C7" s="25" t="s">
        <v>16</v>
      </c>
      <c r="D7" s="25" t="s">
        <v>3</v>
      </c>
      <c r="E7" s="25" t="s">
        <v>4</v>
      </c>
    </row>
    <row r="8" spans="1:17" x14ac:dyDescent="0.25">
      <c r="A8" s="5" t="s">
        <v>28</v>
      </c>
      <c r="B8" s="6">
        <v>5368799819</v>
      </c>
      <c r="C8" s="6">
        <v>0</v>
      </c>
      <c r="D8" s="7">
        <v>0</v>
      </c>
      <c r="E8" s="17">
        <v>0</v>
      </c>
    </row>
    <row r="9" spans="1:17" x14ac:dyDescent="0.25">
      <c r="A9" s="5" t="s">
        <v>29</v>
      </c>
      <c r="B9" s="9">
        <v>0</v>
      </c>
      <c r="C9" s="9">
        <v>0</v>
      </c>
      <c r="D9" s="8">
        <f>+C9/B8</f>
        <v>0</v>
      </c>
      <c r="E9" s="8">
        <v>0</v>
      </c>
    </row>
    <row r="10" spans="1:17" x14ac:dyDescent="0.25">
      <c r="A10" s="5" t="s">
        <v>30</v>
      </c>
      <c r="B10" s="9">
        <f>2945313493+303248028+1451608104+145160800</f>
        <v>4845330425</v>
      </c>
      <c r="C10" s="9">
        <f>2945313493+303248028+1451608104+145160800</f>
        <v>4845330425</v>
      </c>
      <c r="D10" s="8">
        <f>(C9+C10)/B8</f>
        <v>0.902497874450923</v>
      </c>
      <c r="E10" s="8">
        <f>+B10/C10</f>
        <v>1</v>
      </c>
    </row>
    <row r="11" spans="1:17" ht="15" thickBot="1" x14ac:dyDescent="0.3">
      <c r="A11" s="5" t="s">
        <v>31</v>
      </c>
      <c r="B11" s="22">
        <v>523469934</v>
      </c>
      <c r="C11" s="22">
        <f>B8-C10</f>
        <v>523469394</v>
      </c>
      <c r="D11" s="7">
        <f>(C9+C10+C11)/B8</f>
        <v>1</v>
      </c>
      <c r="E11" s="8">
        <f>+B11/C11</f>
        <v>1.0000010315789352</v>
      </c>
    </row>
    <row r="12" spans="1:17" ht="15.75" thickBot="1" x14ac:dyDescent="0.3">
      <c r="A12" s="20"/>
      <c r="B12" s="23" t="s">
        <v>32</v>
      </c>
      <c r="C12" s="24">
        <f>SUM(C8:C11)</f>
        <v>5368799819</v>
      </c>
      <c r="D12" s="21"/>
      <c r="E12" s="11"/>
    </row>
    <row r="13" spans="1:17" x14ac:dyDescent="0.25">
      <c r="E13" s="11"/>
    </row>
    <row r="14" spans="1:17" ht="15" x14ac:dyDescent="0.25">
      <c r="A14" s="40" t="s">
        <v>5</v>
      </c>
      <c r="B14" s="41"/>
      <c r="C14" s="41"/>
      <c r="D14" s="42"/>
    </row>
    <row r="15" spans="1:17" ht="73.5" customHeight="1" x14ac:dyDescent="0.25">
      <c r="A15" s="36" t="s">
        <v>33</v>
      </c>
      <c r="B15" s="37"/>
      <c r="C15" s="37"/>
      <c r="D15" s="38"/>
      <c r="E15" s="13"/>
    </row>
    <row r="16" spans="1:17" x14ac:dyDescent="0.25">
      <c r="A16" s="12"/>
      <c r="B16" s="12"/>
      <c r="C16" s="12"/>
      <c r="D16" s="12"/>
      <c r="Q16" s="13"/>
    </row>
    <row r="17" spans="1:11" ht="15" x14ac:dyDescent="0.25">
      <c r="A17" s="40" t="s">
        <v>10</v>
      </c>
      <c r="B17" s="41"/>
      <c r="C17" s="41"/>
      <c r="D17" s="42"/>
    </row>
    <row r="18" spans="1:11" ht="55.5" customHeight="1" x14ac:dyDescent="0.25">
      <c r="A18" s="36" t="s">
        <v>34</v>
      </c>
      <c r="B18" s="37"/>
      <c r="C18" s="37"/>
      <c r="D18" s="38"/>
    </row>
    <row r="19" spans="1:11" x14ac:dyDescent="0.25">
      <c r="C19" s="1"/>
      <c r="D19" s="1"/>
      <c r="K19" s="13"/>
    </row>
    <row r="20" spans="1:11" ht="33.75" customHeight="1" x14ac:dyDescent="0.25">
      <c r="A20" s="40" t="s">
        <v>11</v>
      </c>
      <c r="B20" s="41"/>
      <c r="C20" s="41"/>
      <c r="D20" s="42"/>
      <c r="K20" s="13"/>
    </row>
    <row r="21" spans="1:11" ht="75.75" customHeight="1" x14ac:dyDescent="0.25">
      <c r="A21" s="36" t="s">
        <v>35</v>
      </c>
      <c r="B21" s="37"/>
      <c r="C21" s="37"/>
      <c r="D21" s="38"/>
      <c r="F21" s="13"/>
    </row>
    <row r="22" spans="1:11" x14ac:dyDescent="0.25">
      <c r="C22" s="1"/>
      <c r="D22" s="1"/>
      <c r="F22" s="13"/>
    </row>
    <row r="23" spans="1:11" ht="15" x14ac:dyDescent="0.25">
      <c r="A23" s="40" t="s">
        <v>13</v>
      </c>
      <c r="B23" s="41"/>
      <c r="C23" s="41"/>
      <c r="D23" s="42"/>
    </row>
    <row r="24" spans="1:11" ht="80.25" customHeight="1" x14ac:dyDescent="0.25">
      <c r="A24" s="36" t="s">
        <v>36</v>
      </c>
      <c r="B24" s="37"/>
      <c r="C24" s="37"/>
      <c r="D24" s="38"/>
    </row>
  </sheetData>
  <mergeCells count="12">
    <mergeCell ref="A24:D24"/>
    <mergeCell ref="B1:D1"/>
    <mergeCell ref="A17:D17"/>
    <mergeCell ref="A18:D18"/>
    <mergeCell ref="A20:D20"/>
    <mergeCell ref="A21:D21"/>
    <mergeCell ref="A23:D23"/>
    <mergeCell ref="A4:E4"/>
    <mergeCell ref="A14:D14"/>
    <mergeCell ref="A15:D15"/>
    <mergeCell ref="A2:E2"/>
    <mergeCell ref="A3:E3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0</xdr:col>
                <xdr:colOff>0</xdr:colOff>
                <xdr:row>2</xdr:row>
                <xdr:rowOff>171450</xdr:rowOff>
              </from>
              <to>
                <xdr:col>0</xdr:col>
                <xdr:colOff>914400</xdr:colOff>
                <xdr:row>4</xdr:row>
                <xdr:rowOff>19050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7">
            <anchor moveWithCells="1">
              <from>
                <xdr:col>1</xdr:col>
                <xdr:colOff>9525</xdr:colOff>
                <xdr:row>2</xdr:row>
                <xdr:rowOff>171450</xdr:rowOff>
              </from>
              <to>
                <xdr:col>1</xdr:col>
                <xdr:colOff>923925</xdr:colOff>
                <xdr:row>4</xdr:row>
                <xdr:rowOff>19050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7">
            <anchor moveWithCells="1">
              <from>
                <xdr:col>1</xdr:col>
                <xdr:colOff>9525</xdr:colOff>
                <xdr:row>2</xdr:row>
                <xdr:rowOff>171450</xdr:rowOff>
              </from>
              <to>
                <xdr:col>1</xdr:col>
                <xdr:colOff>923925</xdr:colOff>
                <xdr:row>4</xdr:row>
                <xdr:rowOff>19050</xdr:rowOff>
              </to>
            </anchor>
          </controlPr>
        </control>
      </mc:Choice>
      <mc:Fallback>
        <control shapeId="1027" r:id="rId8" name="Control 3"/>
      </mc:Fallback>
    </mc:AlternateContent>
    <mc:AlternateContent xmlns:mc="http://schemas.openxmlformats.org/markup-compatibility/2006">
      <mc:Choice Requires="x14">
        <control shapeId="1028" r:id="rId9" name="Control 4">
          <controlPr defaultSize="0" r:id="rId7">
            <anchor moveWithCells="1">
              <from>
                <xdr:col>1</xdr:col>
                <xdr:colOff>9525</xdr:colOff>
                <xdr:row>2</xdr:row>
                <xdr:rowOff>171450</xdr:rowOff>
              </from>
              <to>
                <xdr:col>1</xdr:col>
                <xdr:colOff>923925</xdr:colOff>
                <xdr:row>4</xdr:row>
                <xdr:rowOff>19050</xdr:rowOff>
              </to>
            </anchor>
          </controlPr>
        </control>
      </mc:Choice>
      <mc:Fallback>
        <control shapeId="1028" r:id="rId9" name="Control 4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2"/>
  <sheetViews>
    <sheetView topLeftCell="A7" zoomScaleNormal="100" workbookViewId="0">
      <selection activeCell="A22" sqref="A22:D22"/>
    </sheetView>
  </sheetViews>
  <sheetFormatPr baseColWidth="10" defaultColWidth="11.42578125" defaultRowHeight="14.25" x14ac:dyDescent="0.25"/>
  <cols>
    <col min="1" max="1" width="16.42578125" style="1" customWidth="1"/>
    <col min="2" max="3" width="19.85546875" style="1" bestFit="1" customWidth="1"/>
    <col min="4" max="4" width="21.28515625" style="1" customWidth="1"/>
    <col min="5" max="5" width="14.8554687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44" t="s">
        <v>18</v>
      </c>
      <c r="B2" s="44"/>
      <c r="C2" s="44"/>
      <c r="D2" s="44"/>
      <c r="E2" s="44"/>
    </row>
    <row r="3" spans="1:5" ht="30" customHeight="1" x14ac:dyDescent="0.25">
      <c r="A3" s="45" t="s">
        <v>19</v>
      </c>
      <c r="B3" s="45"/>
      <c r="C3" s="45"/>
      <c r="D3" s="45"/>
      <c r="E3" s="45"/>
    </row>
    <row r="4" spans="1:5" ht="20.25" customHeight="1" x14ac:dyDescent="0.25"/>
    <row r="5" spans="1:5" ht="30" x14ac:dyDescent="0.25">
      <c r="A5" s="25" t="s">
        <v>0</v>
      </c>
      <c r="B5" s="25" t="s">
        <v>1</v>
      </c>
      <c r="C5" s="25" t="s">
        <v>2</v>
      </c>
      <c r="D5" s="25" t="s">
        <v>3</v>
      </c>
      <c r="E5" s="25" t="s">
        <v>4</v>
      </c>
    </row>
    <row r="6" spans="1:5" ht="30" x14ac:dyDescent="0.25">
      <c r="A6" s="14" t="s">
        <v>6</v>
      </c>
      <c r="B6" s="16">
        <v>0</v>
      </c>
      <c r="C6" s="16">
        <v>0</v>
      </c>
      <c r="D6" s="30">
        <v>0</v>
      </c>
      <c r="E6" s="31">
        <v>0</v>
      </c>
    </row>
    <row r="7" spans="1:5" ht="30" x14ac:dyDescent="0.25">
      <c r="A7" s="14" t="s">
        <v>7</v>
      </c>
      <c r="B7" s="16">
        <v>1</v>
      </c>
      <c r="C7" s="16">
        <v>0</v>
      </c>
      <c r="D7" s="32">
        <f>+B7/B10</f>
        <v>9.0909090909090912E-2</v>
      </c>
      <c r="E7" s="32">
        <f>+C7/11</f>
        <v>0</v>
      </c>
    </row>
    <row r="8" spans="1:5" ht="30" x14ac:dyDescent="0.25">
      <c r="A8" s="14" t="s">
        <v>8</v>
      </c>
      <c r="B8" s="16">
        <v>6</v>
      </c>
      <c r="C8" s="16">
        <v>4</v>
      </c>
      <c r="D8" s="32">
        <f>+B8/B10</f>
        <v>0.54545454545454541</v>
      </c>
      <c r="E8" s="32">
        <f>+C8/11</f>
        <v>0.36363636363636365</v>
      </c>
    </row>
    <row r="9" spans="1:5" ht="30.75" thickBot="1" x14ac:dyDescent="0.3">
      <c r="A9" s="26" t="s">
        <v>9</v>
      </c>
      <c r="B9" s="27">
        <v>4</v>
      </c>
      <c r="C9" s="27">
        <v>7</v>
      </c>
      <c r="D9" s="33">
        <f>+B9/B10</f>
        <v>0.36363636363636365</v>
      </c>
      <c r="E9" s="32">
        <f>+C9/11</f>
        <v>0.63636363636363635</v>
      </c>
    </row>
    <row r="10" spans="1:5" ht="15.75" thickBot="1" x14ac:dyDescent="0.3">
      <c r="A10" s="28" t="s">
        <v>32</v>
      </c>
      <c r="B10" s="29">
        <f>SUM(B6:B9)</f>
        <v>11</v>
      </c>
      <c r="C10" s="29">
        <f>SUM(C6:C9)</f>
        <v>11</v>
      </c>
      <c r="D10" s="34">
        <f>SUM(D6:D9)</f>
        <v>1</v>
      </c>
      <c r="E10" s="11"/>
    </row>
    <row r="11" spans="1:5" ht="15" customHeight="1" x14ac:dyDescent="0.25">
      <c r="E11" s="19"/>
    </row>
    <row r="12" spans="1:5" ht="15" x14ac:dyDescent="0.25">
      <c r="A12" s="40" t="s">
        <v>5</v>
      </c>
      <c r="B12" s="41"/>
      <c r="C12" s="41"/>
      <c r="D12" s="42"/>
    </row>
    <row r="13" spans="1:5" ht="70.5" customHeight="1" x14ac:dyDescent="0.25">
      <c r="A13" s="36" t="str">
        <f>+'Presupuesto Ejecutado'!A15:D15</f>
        <v>Durante el primer trimestre de 2024 se recibieron los recursos asignados para infraestructura y los proyectos asignados al rubro de inversión se encuentran en etapa de planeación y estructuración. Teniendo en cuenta que para este año se exige implementar pliegos tipo los cuales se encuentran en ajustes por parte del Nivel Central</v>
      </c>
      <c r="B13" s="37"/>
      <c r="C13" s="37"/>
      <c r="D13" s="38"/>
      <c r="E13" s="18"/>
    </row>
    <row r="14" spans="1:5" x14ac:dyDescent="0.25">
      <c r="A14" s="12"/>
      <c r="B14" s="12"/>
      <c r="C14" s="12"/>
      <c r="D14" s="12"/>
    </row>
    <row r="15" spans="1:5" ht="15" customHeight="1" x14ac:dyDescent="0.25">
      <c r="A15" s="40" t="s">
        <v>10</v>
      </c>
      <c r="B15" s="41"/>
      <c r="C15" s="41"/>
      <c r="D15" s="42"/>
    </row>
    <row r="16" spans="1:5" ht="59.25" customHeight="1" x14ac:dyDescent="0.25">
      <c r="A16" s="36" t="s">
        <v>34</v>
      </c>
      <c r="B16" s="37"/>
      <c r="C16" s="37"/>
      <c r="D16" s="38"/>
    </row>
    <row r="17" spans="1:4" ht="15" customHeight="1" x14ac:dyDescent="0.25"/>
    <row r="18" spans="1:4" ht="15" x14ac:dyDescent="0.25">
      <c r="A18" s="40" t="s">
        <v>11</v>
      </c>
      <c r="B18" s="41"/>
      <c r="C18" s="41"/>
      <c r="D18" s="42"/>
    </row>
    <row r="19" spans="1:4" ht="60.75" customHeight="1" x14ac:dyDescent="0.25">
      <c r="A19" s="46" t="s">
        <v>35</v>
      </c>
      <c r="B19" s="47"/>
      <c r="C19" s="47"/>
      <c r="D19" s="48"/>
    </row>
    <row r="21" spans="1:4" ht="15" x14ac:dyDescent="0.25">
      <c r="A21" s="40" t="s">
        <v>12</v>
      </c>
      <c r="B21" s="41"/>
      <c r="C21" s="41"/>
      <c r="D21" s="42"/>
    </row>
    <row r="22" spans="1:4" ht="50.25" customHeight="1" x14ac:dyDescent="0.25">
      <c r="A22" s="49" t="s">
        <v>37</v>
      </c>
      <c r="B22" s="50"/>
      <c r="C22" s="50"/>
      <c r="D22" s="51"/>
    </row>
  </sheetData>
  <mergeCells count="10">
    <mergeCell ref="A2:E2"/>
    <mergeCell ref="A3:E3"/>
    <mergeCell ref="A19:D19"/>
    <mergeCell ref="A21:D21"/>
    <mergeCell ref="A22:D22"/>
    <mergeCell ref="A12:D12"/>
    <mergeCell ref="A13:D13"/>
    <mergeCell ref="A15:D15"/>
    <mergeCell ref="A16:D16"/>
    <mergeCell ref="A18:D1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C6F7F-A149-4831-A986-2D6B41C5417E}">
  <dimension ref="A2:E22"/>
  <sheetViews>
    <sheetView zoomScaleNormal="100" workbookViewId="0">
      <selection activeCell="E6" sqref="E6"/>
    </sheetView>
  </sheetViews>
  <sheetFormatPr baseColWidth="10" defaultColWidth="11.42578125" defaultRowHeight="14.25" x14ac:dyDescent="0.25"/>
  <cols>
    <col min="1" max="1" width="12" style="1" customWidth="1"/>
    <col min="2" max="3" width="19.85546875" style="1" bestFit="1" customWidth="1"/>
    <col min="4" max="4" width="25.42578125" style="1" customWidth="1"/>
    <col min="5" max="5" width="14.8554687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44" t="s">
        <v>21</v>
      </c>
      <c r="B2" s="44"/>
      <c r="C2" s="44"/>
      <c r="D2" s="44"/>
      <c r="E2" s="44"/>
    </row>
    <row r="3" spans="1:5" ht="30" customHeight="1" x14ac:dyDescent="0.25">
      <c r="A3" s="45" t="s">
        <v>20</v>
      </c>
      <c r="B3" s="45"/>
      <c r="C3" s="45"/>
      <c r="D3" s="45"/>
      <c r="E3" s="45"/>
    </row>
    <row r="4" spans="1:5" ht="20.25" customHeight="1" x14ac:dyDescent="0.25"/>
    <row r="5" spans="1:5" ht="30" x14ac:dyDescent="0.25">
      <c r="A5" s="3" t="s">
        <v>0</v>
      </c>
      <c r="B5" s="3" t="s">
        <v>22</v>
      </c>
      <c r="C5" s="3" t="s">
        <v>23</v>
      </c>
      <c r="D5" s="4" t="s">
        <v>3</v>
      </c>
      <c r="E5" s="4" t="s">
        <v>4</v>
      </c>
    </row>
    <row r="6" spans="1:5" ht="30" x14ac:dyDescent="0.25">
      <c r="A6" s="14" t="s">
        <v>6</v>
      </c>
      <c r="B6" s="16">
        <v>0</v>
      </c>
      <c r="C6" s="16">
        <v>0</v>
      </c>
      <c r="D6" s="7">
        <v>0</v>
      </c>
      <c r="E6" s="17">
        <v>0</v>
      </c>
    </row>
    <row r="7" spans="1:5" ht="30" x14ac:dyDescent="0.25">
      <c r="A7" s="14" t="s">
        <v>7</v>
      </c>
      <c r="B7" s="16">
        <v>0</v>
      </c>
      <c r="C7" s="16">
        <v>0</v>
      </c>
      <c r="D7" s="8">
        <f>+B7/B10</f>
        <v>0</v>
      </c>
      <c r="E7" s="8">
        <f>+C7/1100</f>
        <v>0</v>
      </c>
    </row>
    <row r="8" spans="1:5" ht="30" x14ac:dyDescent="0.25">
      <c r="A8" s="14" t="s">
        <v>8</v>
      </c>
      <c r="B8" s="16">
        <v>900</v>
      </c>
      <c r="C8" s="16">
        <v>500</v>
      </c>
      <c r="D8" s="8">
        <f>+B8/B10</f>
        <v>0.81818181818181823</v>
      </c>
      <c r="E8" s="8">
        <f>+C8/1100</f>
        <v>0.45454545454545453</v>
      </c>
    </row>
    <row r="9" spans="1:5" ht="30.75" thickBot="1" x14ac:dyDescent="0.3">
      <c r="A9" s="14" t="s">
        <v>9</v>
      </c>
      <c r="B9" s="15">
        <v>200</v>
      </c>
      <c r="C9" s="16">
        <v>600</v>
      </c>
      <c r="D9" s="35">
        <f>+B9/B10</f>
        <v>0.18181818181818182</v>
      </c>
      <c r="E9" s="8">
        <f>+C9/1100</f>
        <v>0.54545454545454541</v>
      </c>
    </row>
    <row r="10" spans="1:5" ht="15.75" thickBot="1" x14ac:dyDescent="0.3">
      <c r="A10" s="28" t="s">
        <v>32</v>
      </c>
      <c r="B10" s="29">
        <f>SUM(B6:B9)</f>
        <v>1100</v>
      </c>
      <c r="C10" s="29">
        <f>SUM(C6:C9)</f>
        <v>1100</v>
      </c>
      <c r="D10" s="34">
        <f>SUM(D6:D9)</f>
        <v>1</v>
      </c>
      <c r="E10" s="11"/>
    </row>
    <row r="11" spans="1:5" ht="15" customHeight="1" x14ac:dyDescent="0.25"/>
    <row r="12" spans="1:5" ht="15" x14ac:dyDescent="0.25">
      <c r="A12" s="40" t="s">
        <v>5</v>
      </c>
      <c r="B12" s="41"/>
      <c r="C12" s="41"/>
      <c r="D12" s="42"/>
    </row>
    <row r="13" spans="1:5" ht="80.25" customHeight="1" x14ac:dyDescent="0.25">
      <c r="A13" s="36" t="str">
        <f>+'Presupuesto Ejecutado'!A15:D15</f>
        <v>Durante el primer trimestre de 2024 se recibieron los recursos asignados para infraestructura y los proyectos asignados al rubro de inversión se encuentran en etapa de planeación y estructuración. Teniendo en cuenta que para este año se exige implementar pliegos tipo los cuales se encuentran en ajustes por parte del Nivel Central</v>
      </c>
      <c r="B13" s="37"/>
      <c r="C13" s="37"/>
      <c r="D13" s="38"/>
    </row>
    <row r="14" spans="1:5" x14ac:dyDescent="0.25">
      <c r="A14" s="12"/>
      <c r="B14" s="12"/>
      <c r="C14" s="12"/>
      <c r="D14" s="12"/>
    </row>
    <row r="15" spans="1:5" ht="15" customHeight="1" x14ac:dyDescent="0.25">
      <c r="A15" s="40" t="s">
        <v>10</v>
      </c>
      <c r="B15" s="41"/>
      <c r="C15" s="41"/>
      <c r="D15" s="42"/>
    </row>
    <row r="16" spans="1:5" ht="46.5" customHeight="1" x14ac:dyDescent="0.25">
      <c r="A16" s="36" t="s">
        <v>34</v>
      </c>
      <c r="B16" s="37"/>
      <c r="C16" s="37"/>
      <c r="D16" s="38"/>
    </row>
    <row r="17" spans="1:4" ht="15" customHeight="1" x14ac:dyDescent="0.25"/>
    <row r="18" spans="1:4" ht="15" x14ac:dyDescent="0.25">
      <c r="A18" s="40" t="s">
        <v>11</v>
      </c>
      <c r="B18" s="41"/>
      <c r="C18" s="41"/>
      <c r="D18" s="42"/>
    </row>
    <row r="19" spans="1:4" ht="59.25" customHeight="1" x14ac:dyDescent="0.25">
      <c r="A19" s="36" t="s">
        <v>35</v>
      </c>
      <c r="B19" s="37"/>
      <c r="C19" s="37"/>
      <c r="D19" s="38"/>
    </row>
    <row r="21" spans="1:4" ht="15" x14ac:dyDescent="0.25">
      <c r="A21" s="40" t="s">
        <v>12</v>
      </c>
      <c r="B21" s="41"/>
      <c r="C21" s="41"/>
      <c r="D21" s="42"/>
    </row>
    <row r="22" spans="1:4" ht="83.1" customHeight="1" x14ac:dyDescent="0.25">
      <c r="A22" s="36" t="s">
        <v>37</v>
      </c>
      <c r="B22" s="37"/>
      <c r="C22" s="37"/>
      <c r="D22" s="38"/>
    </row>
  </sheetData>
  <mergeCells count="10">
    <mergeCell ref="A18:D18"/>
    <mergeCell ref="A19:D19"/>
    <mergeCell ref="A21:D21"/>
    <mergeCell ref="A22:D22"/>
    <mergeCell ref="A2:E2"/>
    <mergeCell ref="A3:E3"/>
    <mergeCell ref="A12:D12"/>
    <mergeCell ref="A13:D13"/>
    <mergeCell ref="A15:D15"/>
    <mergeCell ref="A16:D1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D4DAF-8498-4158-AD18-8BB0F79C3CC0}">
  <dimension ref="A2:E22"/>
  <sheetViews>
    <sheetView tabSelected="1" zoomScaleNormal="100" workbookViewId="0">
      <selection activeCell="F7" sqref="F7"/>
    </sheetView>
  </sheetViews>
  <sheetFormatPr baseColWidth="10" defaultColWidth="11.42578125" defaultRowHeight="14.25" x14ac:dyDescent="0.25"/>
  <cols>
    <col min="1" max="1" width="12" style="1" customWidth="1"/>
    <col min="2" max="3" width="19.85546875" style="1" bestFit="1" customWidth="1"/>
    <col min="4" max="4" width="25.42578125" style="1" customWidth="1"/>
    <col min="5" max="5" width="14.85546875" style="1" customWidth="1"/>
    <col min="6" max="7" width="11.42578125" style="1"/>
    <col min="8" max="8" width="12" style="1" customWidth="1"/>
    <col min="9" max="16384" width="11.42578125" style="1"/>
  </cols>
  <sheetData>
    <row r="2" spans="1:5" ht="15" x14ac:dyDescent="0.25">
      <c r="A2" s="44" t="s">
        <v>24</v>
      </c>
      <c r="B2" s="44"/>
      <c r="C2" s="44"/>
      <c r="D2" s="44"/>
      <c r="E2" s="44"/>
    </row>
    <row r="3" spans="1:5" ht="30" customHeight="1" x14ac:dyDescent="0.25">
      <c r="A3" s="45" t="s">
        <v>25</v>
      </c>
      <c r="B3" s="45"/>
      <c r="C3" s="45"/>
      <c r="D3" s="45"/>
      <c r="E3" s="45"/>
    </row>
    <row r="4" spans="1:5" ht="20.25" customHeight="1" x14ac:dyDescent="0.25"/>
    <row r="5" spans="1:5" ht="45" x14ac:dyDescent="0.25">
      <c r="A5" s="3" t="s">
        <v>0</v>
      </c>
      <c r="B5" s="3" t="s">
        <v>26</v>
      </c>
      <c r="C5" s="3" t="s">
        <v>27</v>
      </c>
      <c r="D5" s="4" t="s">
        <v>3</v>
      </c>
      <c r="E5" s="4" t="s">
        <v>4</v>
      </c>
    </row>
    <row r="6" spans="1:5" ht="30" x14ac:dyDescent="0.25">
      <c r="A6" s="14" t="s">
        <v>6</v>
      </c>
      <c r="B6" s="16">
        <v>0</v>
      </c>
      <c r="C6" s="16">
        <v>0</v>
      </c>
      <c r="D6" s="7">
        <v>0</v>
      </c>
      <c r="E6" s="17">
        <v>0</v>
      </c>
    </row>
    <row r="7" spans="1:5" ht="30" x14ac:dyDescent="0.25">
      <c r="A7" s="14" t="s">
        <v>7</v>
      </c>
      <c r="B7" s="16">
        <v>0</v>
      </c>
      <c r="C7" s="16">
        <v>0</v>
      </c>
      <c r="D7" s="8">
        <f>+B7/B10</f>
        <v>0</v>
      </c>
      <c r="E7" s="8">
        <f>+C7/100</f>
        <v>0</v>
      </c>
    </row>
    <row r="8" spans="1:5" ht="30" x14ac:dyDescent="0.25">
      <c r="A8" s="14" t="s">
        <v>8</v>
      </c>
      <c r="B8" s="16">
        <v>4</v>
      </c>
      <c r="C8" s="16">
        <v>4</v>
      </c>
      <c r="D8" s="8">
        <f>+B8/B10</f>
        <v>0.26666666666666666</v>
      </c>
      <c r="E8" s="8">
        <f>+C8/100</f>
        <v>0.04</v>
      </c>
    </row>
    <row r="9" spans="1:5" ht="30.75" thickBot="1" x14ac:dyDescent="0.3">
      <c r="A9" s="14" t="s">
        <v>9</v>
      </c>
      <c r="B9" s="15">
        <v>11</v>
      </c>
      <c r="C9" s="16">
        <v>11</v>
      </c>
      <c r="D9" s="35">
        <f>+B9/B10</f>
        <v>0.73333333333333328</v>
      </c>
      <c r="E9" s="8">
        <f>+C9/100</f>
        <v>0.11</v>
      </c>
    </row>
    <row r="10" spans="1:5" ht="15.75" thickBot="1" x14ac:dyDescent="0.3">
      <c r="A10" s="28" t="s">
        <v>32</v>
      </c>
      <c r="B10" s="29">
        <f>SUM(B6:B9)</f>
        <v>15</v>
      </c>
      <c r="C10" s="29">
        <f>SUM(C6:C9)</f>
        <v>15</v>
      </c>
      <c r="D10" s="34">
        <f>SUM(D6:D9)</f>
        <v>1</v>
      </c>
      <c r="E10" s="11"/>
    </row>
    <row r="11" spans="1:5" ht="15" customHeight="1" x14ac:dyDescent="0.25"/>
    <row r="12" spans="1:5" ht="15" x14ac:dyDescent="0.25">
      <c r="A12" s="40" t="s">
        <v>5</v>
      </c>
      <c r="B12" s="41"/>
      <c r="C12" s="41"/>
      <c r="D12" s="42"/>
      <c r="E12" s="19"/>
    </row>
    <row r="13" spans="1:5" ht="69.75" customHeight="1" x14ac:dyDescent="0.25">
      <c r="A13" s="36" t="str">
        <f>+'Presupuesto Ejecutado'!A15:D15</f>
        <v>Durante el primer trimestre de 2024 se recibieron los recursos asignados para infraestructura y los proyectos asignados al rubro de inversión se encuentran en etapa de planeación y estructuración. Teniendo en cuenta que para este año se exige implementar pliegos tipo los cuales se encuentran en ajustes por parte del Nivel Central</v>
      </c>
      <c r="B13" s="37"/>
      <c r="C13" s="37"/>
      <c r="D13" s="38"/>
      <c r="E13" s="18"/>
    </row>
    <row r="14" spans="1:5" x14ac:dyDescent="0.25">
      <c r="A14" s="12"/>
      <c r="B14" s="12"/>
      <c r="C14" s="12"/>
      <c r="D14" s="12"/>
    </row>
    <row r="15" spans="1:5" ht="15" customHeight="1" x14ac:dyDescent="0.25">
      <c r="A15" s="40" t="s">
        <v>10</v>
      </c>
      <c r="B15" s="41"/>
      <c r="C15" s="41"/>
      <c r="D15" s="42"/>
    </row>
    <row r="16" spans="1:5" ht="46.5" customHeight="1" x14ac:dyDescent="0.25">
      <c r="A16" s="36" t="s">
        <v>34</v>
      </c>
      <c r="B16" s="37"/>
      <c r="C16" s="37"/>
      <c r="D16" s="38"/>
    </row>
    <row r="17" spans="1:4" ht="15" customHeight="1" x14ac:dyDescent="0.25"/>
    <row r="18" spans="1:4" ht="15" x14ac:dyDescent="0.25">
      <c r="A18" s="40" t="s">
        <v>11</v>
      </c>
      <c r="B18" s="41"/>
      <c r="C18" s="41"/>
      <c r="D18" s="42"/>
    </row>
    <row r="19" spans="1:4" ht="66.75" customHeight="1" x14ac:dyDescent="0.25">
      <c r="A19" s="36" t="s">
        <v>35</v>
      </c>
      <c r="B19" s="37"/>
      <c r="C19" s="37"/>
      <c r="D19" s="38"/>
    </row>
    <row r="21" spans="1:4" ht="15" x14ac:dyDescent="0.25">
      <c r="A21" s="40" t="s">
        <v>12</v>
      </c>
      <c r="B21" s="41"/>
      <c r="C21" s="41"/>
      <c r="D21" s="42"/>
    </row>
    <row r="22" spans="1:4" ht="67.5" customHeight="1" x14ac:dyDescent="0.25">
      <c r="A22" s="36" t="s">
        <v>37</v>
      </c>
      <c r="B22" s="37"/>
      <c r="C22" s="37"/>
      <c r="D22" s="38"/>
    </row>
  </sheetData>
  <mergeCells count="10">
    <mergeCell ref="A18:D18"/>
    <mergeCell ref="A19:D19"/>
    <mergeCell ref="A21:D21"/>
    <mergeCell ref="A22:D22"/>
    <mergeCell ref="A2:E2"/>
    <mergeCell ref="A3:E3"/>
    <mergeCell ref="A12:D12"/>
    <mergeCell ref="A13:D13"/>
    <mergeCell ref="A15:D15"/>
    <mergeCell ref="A16:D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Presupuesto Ejecutado</vt:lpstr>
      <vt:lpstr>sedes adecuadas</vt:lpstr>
      <vt:lpstr>usuarios</vt:lpstr>
      <vt:lpstr>Gestión Residuos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John Oueimer Martinez Rojas</cp:lastModifiedBy>
  <dcterms:created xsi:type="dcterms:W3CDTF">2017-08-17T18:48:12Z</dcterms:created>
  <dcterms:modified xsi:type="dcterms:W3CDTF">2025-02-11T18:57:07Z</dcterms:modified>
</cp:coreProperties>
</file>